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06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45621"/>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8" i="8"/>
  <c r="B9" i="8" s="1"/>
  <c r="B10" i="8" s="1"/>
  <c r="B11" i="8" s="1"/>
  <c r="B12" i="8" s="1"/>
  <c r="B13" i="8" s="1"/>
  <c r="B14" i="8" s="1"/>
  <c r="B15" i="8" s="1"/>
  <c r="B16" i="8" s="1"/>
  <c r="B17" i="8" s="1"/>
  <c r="B18" i="8" s="1"/>
  <c r="B19" i="8" s="1"/>
  <c r="B20" i="8" s="1"/>
  <c r="B21" i="8" s="1"/>
  <c r="B22" i="8" s="1"/>
  <c r="B23" i="8" s="1"/>
  <c r="B24" i="8" s="1"/>
  <c r="B25" i="8" s="1"/>
  <c r="B26" i="8" s="1"/>
  <c r="B7" i="8"/>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<sst xmlns="http://schemas.openxmlformats.org/spreadsheetml/2006/main" count="150" uniqueCount="84">
  <si>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</si>
  <si>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</si>
  <si>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</si>
  <si>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</si>
  <si>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</si>
  <si>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</si>
  <si>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</si>
  <si>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</si>
  <si>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</si>
  <si>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</si>
  <si>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</si>
  <si>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</si>
  <si>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</si>
  <si>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</si>
  <si>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</si>
  <si>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</si>
  <si>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</si>
  <si>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</si>
  <si>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</si>
  <si>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</si>
  <si>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</si>
  <si>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</si>
  <si>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</si>
  <si>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</si>
  <si>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</si>
  <si>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</si>
  <si>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</si>
  <si>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</si>
  <si>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</si>
  <si>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</si>
  <si>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</si>
  <si>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</si>
  <si>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</si>
  <si>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</si>
  <si>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</si>
  <si>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</si>
  <si>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</si>
  <si>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</si>
  <si>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</si>
  <si>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</si>
  <si>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</si>
  <si>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</si>
  <si>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</si>
  <si>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</si>
  <si>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</si>
  <si>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</si>
  <si>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</si>
  <si>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</si>
  <si>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</si>
  <si>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</si>
  <si>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</si>
  <si>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</si>
  <si>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</si>
  <si>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</si>
  <si>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</si>
  <si>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</si>
  <si>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</si>
  <si>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</si>
  <si>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</si>
  <si>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</si>
  <si>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</si>
  <si>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</si>
  <si>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</si>
  <si>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nombre de salariées de retour de congé maternité*</t>
  </si>
  <si>
    <t>augmentées**</t>
  </si>
  <si>
    <t>** Les augmentations à prendre en compte sont celles qui sont intervenues pendant la période de référence et qui permettent de rattraper au moins la moyenne des augmentations survenues pendant le congé maternité.</t>
  </si>
  <si>
    <t>* Les salariées à considérer sont les salariées revenues de congés maternité (éventuellement prolongé par un congé parental) pendant la période de référence, uniquement lorsqu'une ou plusieurs augmentations ont eu lieu dans l'entreprise pendant la durée du congé maternité.</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</si>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</sst>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1">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76</v>
      </c>
      <c r="B3" s="81"/>
      <c r="C3" s="81"/>
      <c r="D3" s="81"/>
      <c r="E3" s="81"/>
      <c r="F3" s="81"/>
      <c r="G3" s="81"/>
      <c r="H3" s="81"/>
    </row>
    <row r="4" spans="1:11" ht="23.25" x14ac:dyDescent="0.35">
      <c r="A4" s="12" t="s">
        <v>78</v>
      </c>
      <c r="B4" s="81"/>
      <c r="C4" s="81"/>
      <c r="D4" s="81"/>
      <c r="E4" s="81"/>
      <c r="F4" s="81"/>
      <c r="G4" s="81"/>
      <c r="H4" s="81"/>
    </row>
    <row r="5" spans="1:11" ht="23.25" x14ac:dyDescent="0.35">
      <c r="A5" s="12" t="s">
        <v>77</v>
      </c>
      <c r="B5" s="81"/>
      <c r="C5" s="81"/>
      <c r="D5" s="81"/>
      <c r="E5" s="81"/>
      <c r="F5" s="81"/>
      <c r="G5" s="81"/>
      <c r="H5" s="81"/>
    </row>
    <row r="6" spans="1:11" ht="21" x14ac:dyDescent="0.35">
      <c r="A6" s="8"/>
    </row>
    <row r="7" spans="1:11" ht="21" x14ac:dyDescent="0.35">
      <c r="A7" s="49" t="s">
        <v>36</v>
      </c>
      <c r="B7" s="35"/>
      <c r="C7" s="74" t="s">
        <v>38</v>
      </c>
      <c r="D7" s="35" t="s">
        <v>82</v>
      </c>
    </row>
    <row r="8" spans="1:11" ht="44.25" customHeight="1" x14ac:dyDescent="0.25">
      <c r="A8" s="76" t="s">
        <v>37</v>
      </c>
      <c r="B8" s="77"/>
      <c r="C8" s="78">
        <v>0.05</v>
      </c>
      <c r="D8" s="86" t="s">
        <v>83</v>
      </c>
      <c r="E8" s="86"/>
      <c r="F8" s="86"/>
      <c r="G8" s="86"/>
      <c r="H8" s="86"/>
      <c r="I8" s="86"/>
      <c r="J8" s="86"/>
      <c r="K8" s="86"/>
    </row>
    <row r="10" spans="1:11" ht="45.75" customHeight="1" x14ac:dyDescent="0.25">
      <c r="A10" s="87" t="s">
        <v>2</v>
      </c>
      <c r="B10" s="87" t="s">
        <v>3</v>
      </c>
      <c r="C10" s="87" t="s">
        <v>41</v>
      </c>
      <c r="D10" s="87"/>
      <c r="E10" s="87" t="s">
        <v>42</v>
      </c>
      <c r="F10" s="87" t="s">
        <v>11</v>
      </c>
      <c r="G10" s="88" t="s">
        <v>24</v>
      </c>
      <c r="H10" s="89"/>
      <c r="I10" s="87" t="s">
        <v>8</v>
      </c>
      <c r="J10" s="87" t="s">
        <v>40</v>
      </c>
      <c r="K10" s="87" t="s">
        <v>9</v>
      </c>
    </row>
    <row r="11" spans="1:11" ht="23.25" x14ac:dyDescent="0.25">
      <c r="A11" s="87"/>
      <c r="B11" s="87"/>
      <c r="C11" s="9" t="s">
        <v>0</v>
      </c>
      <c r="D11" s="9" t="s">
        <v>1</v>
      </c>
      <c r="E11" s="87"/>
      <c r="F11" s="87"/>
      <c r="G11" s="9" t="s">
        <v>0</v>
      </c>
      <c r="H11" s="9" t="s">
        <v>1</v>
      </c>
      <c r="I11" s="87"/>
      <c r="J11" s="87"/>
      <c r="K11" s="87"/>
    </row>
    <row r="12" spans="1:11" ht="23.25" customHeight="1" x14ac:dyDescent="0.35">
      <c r="A12" s="87"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7"/>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7"/>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7"/>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7"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7"/>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7"/>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7"/>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7"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7"/>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7"/>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7"/>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7"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7"/>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7"/>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7"/>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90" t="s">
        <v>29</v>
      </c>
      <c r="B28" s="90"/>
      <c r="C28" s="37" t="e">
        <f>SUMPRODUCT(C12:C27,G12:G27)/SUM(G12:G27)</f>
        <v>#DIV/0!</v>
      </c>
      <c r="D28" s="37" t="e">
        <f>SUMPRODUCT(D12:D27,H12:H27)/SUM(H12:H27)</f>
        <v>#DIV/0!</v>
      </c>
      <c r="E28" s="38" t="e">
        <f>IF(AND(C28&gt;0,D28&gt;0),(D28-C28)/D28," ")</f>
        <v>#DIV/0!</v>
      </c>
      <c r="F28" s="39"/>
      <c r="G28" s="84">
        <f>SUM(G12:H27)</f>
        <v>0</v>
      </c>
      <c r="H28" s="85"/>
      <c r="I28" s="39"/>
      <c r="J28" s="39">
        <f>SUM(J12:J27)</f>
        <v>0</v>
      </c>
      <c r="K28" s="36">
        <f>SUM(K12:K27)</f>
        <v>0</v>
      </c>
    </row>
    <row r="30" spans="1:11" s="81" customFormat="1" ht="23.25" x14ac:dyDescent="0.35">
      <c r="A30" s="82" t="s">
        <v>81</v>
      </c>
      <c r="B30" s="82"/>
      <c r="C30" s="82"/>
      <c r="H30" s="82"/>
    </row>
    <row r="31" spans="1:11" s="81" customFormat="1" ht="23.25" x14ac:dyDescent="0.35">
      <c r="A31" s="82" t="s">
        <v>79</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47</v>
      </c>
      <c r="C7" s="87"/>
      <c r="D7" s="87" t="s">
        <v>46</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72</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A7:A8"/>
    <mergeCell ref="B7:C7"/>
    <mergeCell ref="D7:D8"/>
    <mergeCell ref="E13:F13"/>
    <mergeCell ref="E7:F7"/>
    <mergeCell ref="G7:G8"/>
    <mergeCell ref="H7:H8"/>
    <mergeCell ref="I7:I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48</v>
      </c>
      <c r="C7" s="87"/>
      <c r="D7" s="87" t="s">
        <v>49</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73</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68</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B8" sqref="B8:C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1" t="s">
        <v>58</v>
      </c>
      <c r="B1" s="92"/>
      <c r="C1" s="92"/>
      <c r="D1" s="92"/>
      <c r="E1" s="92"/>
      <c r="F1" s="92"/>
      <c r="G1" s="92"/>
      <c r="H1" s="92"/>
      <c r="I1" s="92"/>
      <c r="J1" s="92"/>
      <c r="K1" s="92"/>
      <c r="L1" s="92"/>
      <c r="M1" s="92"/>
    </row>
    <row r="3" spans="1:13" s="81" customFormat="1" ht="21" x14ac:dyDescent="0.35">
      <c r="A3" s="83" t="s">
        <v>76</v>
      </c>
    </row>
    <row r="4" spans="1:13" s="81" customFormat="1" ht="21" x14ac:dyDescent="0.35">
      <c r="A4" s="83" t="s">
        <v>78</v>
      </c>
    </row>
    <row r="6" spans="1:13" ht="74.25" customHeight="1" x14ac:dyDescent="0.25">
      <c r="A6" s="87"/>
      <c r="B6" s="87" t="s">
        <v>63</v>
      </c>
      <c r="C6" s="87"/>
      <c r="D6" s="87" t="s">
        <v>60</v>
      </c>
    </row>
    <row r="7" spans="1:13" ht="23.25" x14ac:dyDescent="0.25">
      <c r="A7" s="87"/>
      <c r="B7" s="9" t="s">
        <v>59</v>
      </c>
      <c r="C7" s="9" t="s">
        <v>64</v>
      </c>
      <c r="D7" s="87"/>
    </row>
    <row r="8" spans="1:13" ht="32.25" customHeight="1" x14ac:dyDescent="0.25">
      <c r="A8" s="40" t="s">
        <v>29</v>
      </c>
      <c r="B8" s="42"/>
      <c r="C8" s="42"/>
      <c r="D8" s="48" t="str">
        <f>IF(C12=1, IF(AND(C8&gt;=0,C8&lt;=B8),C8/B8,"ERREUR")," ")</f>
        <v xml:space="preserve"> </v>
      </c>
    </row>
    <row r="9" spans="1:13" s="30" customFormat="1" ht="99" customHeight="1" x14ac:dyDescent="0.35">
      <c r="A9" s="93" t="s">
        <v>66</v>
      </c>
      <c r="B9" s="94"/>
      <c r="C9" s="94"/>
      <c r="D9" s="94"/>
    </row>
    <row r="10" spans="1:13" s="30" customFormat="1" ht="76.5" customHeight="1" x14ac:dyDescent="0.25">
      <c r="A10" s="95" t="s">
        <v>65</v>
      </c>
      <c r="B10" s="96"/>
      <c r="C10" s="96"/>
      <c r="D10" s="96"/>
    </row>
    <row r="12" spans="1:13" ht="23.25" x14ac:dyDescent="0.35">
      <c r="A12" s="12" t="s">
        <v>19</v>
      </c>
      <c r="C12" s="49"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7" t="s">
        <v>62</v>
      </c>
      <c r="B13" s="97"/>
      <c r="C13" s="34" t="str">
        <f>IF(C12=1,ABS(ROUND(100*D8,1)),IF(C12=0,"INCALCULABLE","#N/A"))</f>
        <v>#N/A</v>
      </c>
      <c r="D13" s="50"/>
      <c r="E13" s="35"/>
    </row>
    <row r="14" spans="1:13" ht="44.25" customHeight="1" x14ac:dyDescent="0.25">
      <c r="A14" s="51" t="s">
        <v>68</v>
      </c>
      <c r="B14" s="52"/>
      <c r="C14" s="53" t="e">
        <f>VLOOKUP(C13,barèmes!K5:L6,2)</f>
        <v>#N/A</v>
      </c>
      <c r="D14" s="86" t="e">
        <f>IF(C14=0,"La loi sur les augmentations au retour de congé maternité n'a pas été appliquée à tous les salariés. Aucun point n'est accordé.",IF(C14=MAX(barèmes!L5:L6),"La loi sur les augmentations au retour de congé maternité a été appliquée à tous les salariés. Tous les points sont accordés."," "))</f>
        <v>#N/A</v>
      </c>
      <c r="E14" s="86"/>
      <c r="F14" s="86"/>
      <c r="G14" s="86"/>
      <c r="H14" s="86"/>
      <c r="I14" s="86"/>
      <c r="J14" s="86"/>
      <c r="K14" s="86"/>
      <c r="L14" s="86"/>
      <c r="M14" s="86"/>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76</v>
      </c>
    </row>
    <row r="4" spans="1:5" s="81" customFormat="1" ht="21" x14ac:dyDescent="0.35">
      <c r="A4" s="83" t="s">
        <v>78</v>
      </c>
    </row>
    <row r="6" spans="1:5" ht="74.25" customHeight="1" x14ac:dyDescent="0.25">
      <c r="A6" s="87"/>
      <c r="B6" s="88" t="s">
        <v>27</v>
      </c>
      <c r="C6" s="98"/>
      <c r="D6" s="89"/>
      <c r="E6" s="87" t="s">
        <v>30</v>
      </c>
    </row>
    <row r="7" spans="1:5" ht="23.25" x14ac:dyDescent="0.25">
      <c r="A7" s="87"/>
      <c r="B7" s="9" t="s">
        <v>0</v>
      </c>
      <c r="C7" s="9" t="s">
        <v>1</v>
      </c>
      <c r="D7" s="9" t="s">
        <v>12</v>
      </c>
      <c r="E7" s="87"/>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7" t="s">
        <v>33</v>
      </c>
      <c r="B11" s="92"/>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74</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67</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70</v>
      </c>
      <c r="B11" s="67"/>
      <c r="C11" s="67"/>
      <c r="D11" s="68" t="e">
        <f>SUM(D6:D10)</f>
        <v>#DIV/0!</v>
      </c>
      <c r="E11" s="69"/>
      <c r="F11" s="69" t="e">
        <f>SUM(F6:F10)</f>
        <v>#VALUE!</v>
      </c>
    </row>
    <row r="12" spans="1:6" ht="45" customHeight="1" x14ac:dyDescent="0.25">
      <c r="A12" s="70" t="s">
        <v>69</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71</v>
      </c>
    </row>
    <row r="3" spans="2:15" ht="81.75" customHeight="1" x14ac:dyDescent="0.25">
      <c r="B3" s="99" t="s">
        <v>51</v>
      </c>
      <c r="C3" s="99"/>
      <c r="E3" s="99" t="s">
        <v>52</v>
      </c>
      <c r="F3" s="99"/>
      <c r="H3" s="100" t="s">
        <v>53</v>
      </c>
      <c r="I3" s="100"/>
      <c r="K3" s="100" t="s">
        <v>61</v>
      </c>
      <c r="L3" s="100"/>
      <c r="N3" s="99" t="s">
        <v>31</v>
      </c>
      <c r="O3" s="99"/>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LEPETIT Valerie (DR-CORSE)</cp:lastModifiedBy>
  <cp:lastPrinted>2018-12-21T13:20:43Z</cp:lastPrinted>
  <dcterms:created xsi:type="dcterms:W3CDTF">2018-06-27T07:13:52Z</dcterms:created>
  <dcterms:modified xsi:type="dcterms:W3CDTF">2019-02-14T09:29:40Z</dcterms:modified>
</cp:coreProperties>
</file>